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75" windowHeight="9150"/>
  </bookViews>
  <sheets>
    <sheet name="ΔΙΕΥΘΥΝΣΗ Π.Ε. ΑΡΤΑΣ_Μοριοδότησ" sheetId="1" r:id="rId1"/>
  </sheets>
  <calcPr calcId="125725"/>
</workbook>
</file>

<file path=xl/calcChain.xml><?xml version="1.0" encoding="utf-8"?>
<calcChain xmlns="http://schemas.openxmlformats.org/spreadsheetml/2006/main">
  <c r="AV10" i="1"/>
  <c r="AV8"/>
  <c r="AV7"/>
  <c r="AV6"/>
  <c r="AK10"/>
  <c r="AK8"/>
  <c r="AK7"/>
  <c r="AK6"/>
  <c r="AJ10" l="1"/>
  <c r="AJ8"/>
  <c r="AJ7"/>
  <c r="AJ6"/>
  <c r="BJ10" l="1"/>
  <c r="BJ8"/>
  <c r="BJ7"/>
  <c r="BJ6"/>
  <c r="BF10"/>
  <c r="BF9"/>
  <c r="BF8"/>
  <c r="BF7"/>
  <c r="BF6"/>
  <c r="BB10"/>
  <c r="BB8"/>
  <c r="BB7"/>
  <c r="BB6"/>
  <c r="AC10"/>
  <c r="AC8"/>
  <c r="AC7"/>
  <c r="AC6"/>
  <c r="J10"/>
  <c r="J8"/>
  <c r="J7"/>
  <c r="J6"/>
  <c r="T10"/>
  <c r="T8"/>
  <c r="T7"/>
  <c r="T6"/>
  <c r="BA10" l="1"/>
  <c r="AZ10" s="1"/>
  <c r="BA8"/>
  <c r="AZ8" s="1"/>
  <c r="BA7"/>
  <c r="AZ7" s="1"/>
  <c r="BA6"/>
  <c r="AZ6" s="1"/>
  <c r="I10"/>
  <c r="I8"/>
  <c r="I7"/>
  <c r="I6"/>
  <c r="BJ5"/>
  <c r="BF5"/>
  <c r="BB5"/>
  <c r="AV5"/>
  <c r="AK5"/>
  <c r="AC5"/>
  <c r="T5"/>
  <c r="J5"/>
  <c r="BJ9"/>
  <c r="BB9"/>
  <c r="AV9"/>
  <c r="AK9"/>
  <c r="AC9"/>
  <c r="T9"/>
  <c r="J9"/>
  <c r="H10" l="1"/>
  <c r="H8"/>
  <c r="H7"/>
  <c r="H6"/>
  <c r="AJ5"/>
  <c r="I5" s="1"/>
  <c r="BA5"/>
  <c r="AZ5" s="1"/>
  <c r="AJ9"/>
  <c r="I9" s="1"/>
  <c r="BA9"/>
  <c r="AZ9" s="1"/>
  <c r="H5" l="1"/>
  <c r="H9"/>
</calcChain>
</file>

<file path=xl/sharedStrings.xml><?xml version="1.0" encoding="utf-8"?>
<sst xmlns="http://schemas.openxmlformats.org/spreadsheetml/2006/main" count="156" uniqueCount="142">
  <si>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</si>
  <si>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</si>
  <si>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</si>
  <si>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</si>
  <si>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</si>
  <si>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</si>
  <si>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</si>
  <si>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</si>
  <si>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</si>
  <si>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</si>
  <si>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</si>
  <si>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</si>
  <si>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</si>
  <si>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</si>
  <si>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</si>
  <si>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</si>
  <si>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</si>
  <si>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</si>
  <si>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</si>
  <si>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</si>
  <si>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</si>
  <si>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</si>
  <si>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</si>
  <si>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</si>
  <si>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</si>
  <si>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</si>
  <si>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</si>
  <si>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</si>
  <si>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</si>
  <si>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</si>
  <si>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</si>
  <si>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</si>
  <si>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</si>
  <si>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</si>
  <si>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</si>
  <si>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</si>
  <si>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</si>
  <si>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</si>
  <si>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</si>
  <si>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</si>
  <si>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</si>
  <si>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</si>
  <si>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</si>
  <si>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</si>
  <si>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</si>
  <si>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</si>
  <si>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</si>
  <si>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</si>
  <si>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</si>
  <si>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</si>
  <si>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</si>
  <si>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</si>
  <si>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</si>
  <si>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</si>
  <si>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</si>
  <si>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</si>
  <si>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</si>
  <si>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</si>
  <si>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</si>
  <si>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</si>
  <si>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</si>
  <si>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</si>
  <si>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</si>
  <si>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</si>
  <si>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</si>
  <si>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</si>
  <si>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</si>
  <si>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</si>
  <si>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</si>
  <si>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</si>
  <si>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</si>
  <si>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</si>
  <si>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</si>
  <si>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</si>
  <si>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</si>
  <si>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</si>
  <si>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</si>
  <si>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</si>
  <si>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</si>
  <si>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</si>
  <si>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</si>
  <si>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</si>
  <si>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</si>
  <si>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</si>
  <si>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</si>
  <si>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</si>
  <si>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</si>
  <si>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</si>
  <si>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</si>
  <si>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</si>
  <si>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</si>
  <si>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</si>
  <si>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</si>
  <si>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</si>
  <si>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</si>
  <si>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</si>
  <si>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</si>
  <si>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</si>
  <si>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</si>
  <si>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</si>
  <si>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</si>
  <si>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</si>
  <si>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</si>
  <si>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</si>
  <si>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</si>
  <si>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</si>
  <si>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</si>
  <si>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</si>
  <si>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</si>
  <si>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</si>
  <si>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</si>
  <si>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</si>
  <si>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</si>
  <si>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</si>
  <si>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</si>
  <si>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</si>
  <si>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</si>
  <si>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</si>
  <si>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</si>
  <si>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</si>
  <si>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</si>
  <si>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</si>
  <si>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</si>
  <si>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</si>
  <si>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</si>
  <si>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</si>
  <si>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</si>
  <si>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</si>
  <si>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</si>
  <si>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</si>
  <si>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</si>
  <si>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ΠΕ70</t>
  </si>
  <si>
    <t>Α/ΘΜΙΑ</t>
  </si>
  <si>
    <t>ΔΙΕΥΘΥΝΣΗ Π.Ε. ΑΡΤΑΣ</t>
  </si>
  <si>
    <t>ΔΟΣΗ ΝΙΚΟΛΕΤΑ</t>
  </si>
  <si>
    <t>ΠΕ86</t>
  </si>
  <si>
    <t>ΠΟΥΛΤΣΑΚΗΣ ΣΤΕΦΑΝΟΣ</t>
  </si>
  <si>
    <t xml:space="preserve"> </t>
  </si>
  <si>
    <t>ΛΑΜΠΡΟΥ ΕΛΕΥΘΕΡΙΑ</t>
  </si>
  <si>
    <t>ΜΑΓΓΙΝΑΣ ΙΩΑΝΝΗΣ</t>
  </si>
  <si>
    <t>ΠΑΠΑΚΩΣΤΑ ΠΑΡΑΣΚΕΥΗ</t>
  </si>
  <si>
    <t>ΣΑΡΑΝΤΑΡΗΣ ΠΑΝΑΓΙΩΤΗΣ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</si>
</sst>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Protection="1"/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left"/>
    </xf>
    <xf numFmtId="0" fontId="1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/>
    </xf>
    <xf numFmtId="0" fontId="3" fillId="0" borderId="5" xfId="0" applyFont="1" applyBorder="1" applyProtection="1"/>
    <xf numFmtId="0" fontId="0" fillId="0" borderId="5" xfId="0" applyBorder="1" applyProtection="1"/>
    <xf numFmtId="168" fontId="0" fillId="0" borderId="5" xfId="0" applyNumberFormat="1" applyBorder="1" applyAlignment="1" applyProtection="1">
      <alignment horizontal="center"/>
    </xf>
    <xf numFmtId="167" fontId="0" fillId="0" borderId="5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166" fontId="0" fillId="0" borderId="5" xfId="0" applyNumberForma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23"/>
  <sheetViews>
    <sheetView tabSelected="1" zoomScale="80" zoomScaleNormal="80" workbookViewId="0">
      <selection activeCell="BO16" sqref="BO16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2" t="s">
        <v>8</v>
      </c>
      <c r="J1" s="14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4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4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4" t="s">
        <v>35</v>
      </c>
      <c r="AK1" s="10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10" t="s">
        <v>47</v>
      </c>
      <c r="AW1" s="16" t="s">
        <v>48</v>
      </c>
      <c r="AX1" s="16" t="s">
        <v>49</v>
      </c>
      <c r="AY1" s="14" t="s">
        <v>50</v>
      </c>
      <c r="AZ1" s="12" t="s">
        <v>51</v>
      </c>
      <c r="BA1" s="18" t="s">
        <v>52</v>
      </c>
      <c r="BB1" s="19" t="s">
        <v>53</v>
      </c>
      <c r="BC1" s="16" t="s">
        <v>54</v>
      </c>
      <c r="BD1" s="16" t="s">
        <v>55</v>
      </c>
      <c r="BE1" s="19" t="s">
        <v>56</v>
      </c>
      <c r="BF1" s="19" t="s">
        <v>57</v>
      </c>
      <c r="BG1" s="16" t="s">
        <v>58</v>
      </c>
      <c r="BH1" s="16" t="s">
        <v>59</v>
      </c>
      <c r="BI1" s="14" t="s">
        <v>60</v>
      </c>
      <c r="BJ1" s="14" t="s">
        <v>61</v>
      </c>
      <c r="BK1" s="16" t="s">
        <v>62</v>
      </c>
      <c r="BL1" s="16" t="s">
        <v>63</v>
      </c>
      <c r="BM1" s="4" t="s">
        <v>64</v>
      </c>
      <c r="BN1" s="4" t="s">
        <v>65</v>
      </c>
      <c r="BO1" s="16" t="s">
        <v>66</v>
      </c>
      <c r="BP1" s="21" t="s">
        <v>67</v>
      </c>
    </row>
    <row r="2" spans="1:68" ht="38.1" customHeight="1">
      <c r="A2" s="8"/>
      <c r="B2" s="8"/>
      <c r="C2" s="8"/>
      <c r="D2" s="8"/>
      <c r="E2" s="8"/>
      <c r="F2" s="8"/>
      <c r="G2" s="8"/>
      <c r="H2" s="11"/>
      <c r="I2" s="13"/>
      <c r="J2" s="15"/>
      <c r="K2" s="17"/>
      <c r="L2" s="17"/>
      <c r="M2" s="17"/>
      <c r="N2" s="17"/>
      <c r="O2" s="17"/>
      <c r="P2" s="17"/>
      <c r="Q2" s="17"/>
      <c r="R2" s="17"/>
      <c r="S2" s="17"/>
      <c r="T2" s="15"/>
      <c r="U2" s="17"/>
      <c r="V2" s="17"/>
      <c r="W2" s="17"/>
      <c r="X2" s="17"/>
      <c r="Y2" s="17"/>
      <c r="Z2" s="17"/>
      <c r="AA2" s="17"/>
      <c r="AB2" s="17"/>
      <c r="AC2" s="15"/>
      <c r="AD2" s="17"/>
      <c r="AE2" s="17"/>
      <c r="AF2" s="17"/>
      <c r="AG2" s="17"/>
      <c r="AH2" s="17"/>
      <c r="AI2" s="17"/>
      <c r="AJ2" s="15"/>
      <c r="AK2" s="11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1"/>
      <c r="AW2" s="17"/>
      <c r="AX2" s="17"/>
      <c r="AY2" s="15"/>
      <c r="AZ2" s="13"/>
      <c r="BA2" s="15"/>
      <c r="BB2" s="20"/>
      <c r="BC2" s="17"/>
      <c r="BD2" s="17"/>
      <c r="BE2" s="20"/>
      <c r="BF2" s="20"/>
      <c r="BG2" s="17"/>
      <c r="BH2" s="17"/>
      <c r="BI2" s="15"/>
      <c r="BJ2" s="15"/>
      <c r="BK2" s="17"/>
      <c r="BL2" s="17"/>
      <c r="BM2" s="16" t="s">
        <v>68</v>
      </c>
      <c r="BN2" s="17"/>
      <c r="BO2" s="17"/>
      <c r="BP2" s="22"/>
    </row>
    <row r="3" spans="1:68" ht="42" customHeight="1" thickBot="1">
      <c r="A3" s="8"/>
      <c r="B3" s="8"/>
      <c r="C3" s="8"/>
      <c r="D3" s="8"/>
      <c r="E3" s="8"/>
      <c r="F3" s="8"/>
      <c r="G3" s="8"/>
      <c r="H3" s="1" t="s">
        <v>69</v>
      </c>
      <c r="I3" s="2">
        <v>28</v>
      </c>
      <c r="J3" s="3">
        <v>13</v>
      </c>
      <c r="K3" s="4">
        <v>6</v>
      </c>
      <c r="L3" s="4">
        <v>5</v>
      </c>
      <c r="M3" s="4">
        <v>4</v>
      </c>
      <c r="N3" s="4">
        <v>3</v>
      </c>
      <c r="O3" s="4">
        <v>2</v>
      </c>
      <c r="P3" s="4">
        <v>3</v>
      </c>
      <c r="Q3" s="4">
        <v>2</v>
      </c>
      <c r="R3" s="4">
        <v>1</v>
      </c>
      <c r="S3" s="4">
        <v>1</v>
      </c>
      <c r="T3" s="3">
        <v>4</v>
      </c>
      <c r="U3" s="4">
        <v>1</v>
      </c>
      <c r="V3" s="4">
        <v>2</v>
      </c>
      <c r="W3" s="4">
        <v>1</v>
      </c>
      <c r="X3" s="4">
        <v>1</v>
      </c>
      <c r="Y3" s="4">
        <v>1</v>
      </c>
      <c r="Z3" s="4">
        <v>1</v>
      </c>
      <c r="AA3" s="4">
        <v>1</v>
      </c>
      <c r="AB3" s="4">
        <v>0.5</v>
      </c>
      <c r="AC3" s="3">
        <v>4</v>
      </c>
      <c r="AD3" s="4">
        <v>3</v>
      </c>
      <c r="AE3" s="4">
        <v>2</v>
      </c>
      <c r="AF3" s="4">
        <v>1</v>
      </c>
      <c r="AG3" s="4">
        <v>2</v>
      </c>
      <c r="AH3" s="4">
        <v>1</v>
      </c>
      <c r="AI3" s="4">
        <v>0.5</v>
      </c>
      <c r="AJ3" s="3">
        <v>5</v>
      </c>
      <c r="AK3" s="1">
        <v>3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1">
        <v>2</v>
      </c>
      <c r="AW3" s="4"/>
      <c r="AX3" s="4"/>
      <c r="AY3" s="3">
        <v>2</v>
      </c>
      <c r="AZ3" s="2">
        <v>27</v>
      </c>
      <c r="BA3" s="3">
        <v>13</v>
      </c>
      <c r="BB3" s="5">
        <v>9</v>
      </c>
      <c r="BC3" s="4"/>
      <c r="BD3" s="4"/>
      <c r="BE3" s="5">
        <v>5</v>
      </c>
      <c r="BF3" s="5">
        <v>4</v>
      </c>
      <c r="BG3" s="4">
        <v>2</v>
      </c>
      <c r="BH3" s="4">
        <v>3</v>
      </c>
      <c r="BI3" s="3">
        <v>2</v>
      </c>
      <c r="BJ3" s="3">
        <v>12</v>
      </c>
      <c r="BK3" s="4">
        <v>6</v>
      </c>
      <c r="BL3" s="4">
        <v>6</v>
      </c>
      <c r="BM3" s="4">
        <v>6</v>
      </c>
      <c r="BN3" s="4">
        <v>4</v>
      </c>
      <c r="BO3" s="4">
        <v>3</v>
      </c>
      <c r="BP3" s="6">
        <v>2</v>
      </c>
    </row>
    <row r="4" spans="1:68" ht="90" customHeight="1" thickBot="1">
      <c r="A4" s="8"/>
      <c r="B4" s="28"/>
      <c r="C4" s="28"/>
      <c r="D4" s="28"/>
      <c r="E4" s="28"/>
      <c r="F4" s="28"/>
      <c r="G4" s="28"/>
      <c r="H4" s="23" t="s">
        <v>70</v>
      </c>
      <c r="I4" s="24" t="s">
        <v>71</v>
      </c>
      <c r="J4" s="25" t="s">
        <v>72</v>
      </c>
      <c r="K4" s="23" t="s">
        <v>73</v>
      </c>
      <c r="L4" s="23" t="s">
        <v>74</v>
      </c>
      <c r="M4" s="23" t="s">
        <v>75</v>
      </c>
      <c r="N4" s="23" t="s">
        <v>76</v>
      </c>
      <c r="O4" s="23" t="s">
        <v>77</v>
      </c>
      <c r="P4" s="23" t="s">
        <v>78</v>
      </c>
      <c r="Q4" s="23" t="s">
        <v>79</v>
      </c>
      <c r="R4" s="23" t="s">
        <v>80</v>
      </c>
      <c r="S4" s="23" t="s">
        <v>81</v>
      </c>
      <c r="T4" s="25" t="s">
        <v>82</v>
      </c>
      <c r="U4" s="23" t="s">
        <v>83</v>
      </c>
      <c r="V4" s="23" t="s">
        <v>84</v>
      </c>
      <c r="W4" s="23" t="s">
        <v>85</v>
      </c>
      <c r="X4" s="23" t="s">
        <v>86</v>
      </c>
      <c r="Y4" s="23" t="s">
        <v>87</v>
      </c>
      <c r="Z4" s="23" t="s">
        <v>88</v>
      </c>
      <c r="AA4" s="23" t="s">
        <v>89</v>
      </c>
      <c r="AB4" s="23" t="s">
        <v>90</v>
      </c>
      <c r="AC4" s="25" t="s">
        <v>91</v>
      </c>
      <c r="AD4" s="23" t="s">
        <v>92</v>
      </c>
      <c r="AE4" s="23" t="s">
        <v>93</v>
      </c>
      <c r="AF4" s="23" t="s">
        <v>94</v>
      </c>
      <c r="AG4" s="23" t="s">
        <v>95</v>
      </c>
      <c r="AH4" s="23" t="s">
        <v>96</v>
      </c>
      <c r="AI4" s="23" t="s">
        <v>97</v>
      </c>
      <c r="AJ4" s="25" t="s">
        <v>98</v>
      </c>
      <c r="AK4" s="23" t="s">
        <v>99</v>
      </c>
      <c r="AL4" s="23" t="s">
        <v>100</v>
      </c>
      <c r="AM4" s="23" t="s">
        <v>101</v>
      </c>
      <c r="AN4" s="23" t="s">
        <v>102</v>
      </c>
      <c r="AO4" s="23" t="s">
        <v>103</v>
      </c>
      <c r="AP4" s="23" t="s">
        <v>104</v>
      </c>
      <c r="AQ4" s="23" t="s">
        <v>105</v>
      </c>
      <c r="AR4" s="23" t="s">
        <v>106</v>
      </c>
      <c r="AS4" s="23" t="s">
        <v>107</v>
      </c>
      <c r="AT4" s="23" t="s">
        <v>108</v>
      </c>
      <c r="AU4" s="23" t="s">
        <v>109</v>
      </c>
      <c r="AV4" s="23" t="s">
        <v>110</v>
      </c>
      <c r="AW4" s="23" t="s">
        <v>111</v>
      </c>
      <c r="AX4" s="23" t="s">
        <v>112</v>
      </c>
      <c r="AY4" s="25" t="s">
        <v>113</v>
      </c>
      <c r="AZ4" s="24" t="s">
        <v>114</v>
      </c>
      <c r="BA4" s="25" t="s">
        <v>115</v>
      </c>
      <c r="BB4" s="26" t="s">
        <v>116</v>
      </c>
      <c r="BC4" s="23" t="s">
        <v>117</v>
      </c>
      <c r="BD4" s="23" t="s">
        <v>118</v>
      </c>
      <c r="BE4" s="26" t="s">
        <v>119</v>
      </c>
      <c r="BF4" s="26" t="s">
        <v>120</v>
      </c>
      <c r="BG4" s="23" t="s">
        <v>121</v>
      </c>
      <c r="BH4" s="23" t="s">
        <v>122</v>
      </c>
      <c r="BI4" s="25" t="s">
        <v>123</v>
      </c>
      <c r="BJ4" s="25" t="s">
        <v>124</v>
      </c>
      <c r="BK4" s="23" t="s">
        <v>125</v>
      </c>
      <c r="BL4" s="23" t="s">
        <v>126</v>
      </c>
      <c r="BM4" s="23" t="s">
        <v>127</v>
      </c>
      <c r="BN4" s="23" t="s">
        <v>128</v>
      </c>
      <c r="BO4" s="23" t="s">
        <v>129</v>
      </c>
      <c r="BP4" s="29" t="s">
        <v>130</v>
      </c>
    </row>
    <row r="5" spans="1:68">
      <c r="A5" s="7">
        <v>1</v>
      </c>
      <c r="B5" s="30">
        <v>7579</v>
      </c>
      <c r="C5" s="30">
        <v>215386</v>
      </c>
      <c r="D5" s="31" t="s">
        <v>134</v>
      </c>
      <c r="E5" s="31" t="s">
        <v>135</v>
      </c>
      <c r="F5" s="32" t="s">
        <v>132</v>
      </c>
      <c r="G5" s="32" t="s">
        <v>133</v>
      </c>
      <c r="H5" s="33">
        <f t="shared" ref="H5:H10" si="0">I5+AZ5</f>
        <v>20</v>
      </c>
      <c r="I5" s="34">
        <f t="shared" ref="I5:I10" si="1">MIN(J5+T5+AC5+AJ5+AY5,$I$3)</f>
        <v>11</v>
      </c>
      <c r="J5" s="35">
        <f t="shared" ref="J5:J10" si="2">MIN(SUM(K5:S5),$J$3)</f>
        <v>4</v>
      </c>
      <c r="K5" s="35">
        <v>0</v>
      </c>
      <c r="L5" s="35">
        <v>0</v>
      </c>
      <c r="M5" s="35">
        <v>4</v>
      </c>
      <c r="N5" s="35"/>
      <c r="O5" s="35">
        <v>0</v>
      </c>
      <c r="P5" s="35"/>
      <c r="Q5" s="35">
        <v>0</v>
      </c>
      <c r="R5" s="35">
        <v>0</v>
      </c>
      <c r="S5" s="35">
        <v>0</v>
      </c>
      <c r="T5" s="36">
        <f t="shared" ref="T5:T10" si="3">MIN(SUM(U5:AB5),$T$3)</f>
        <v>2</v>
      </c>
      <c r="U5" s="35"/>
      <c r="V5" s="35"/>
      <c r="W5" s="36">
        <v>1</v>
      </c>
      <c r="X5" s="36"/>
      <c r="Y5" s="35">
        <v>0</v>
      </c>
      <c r="Z5" s="36">
        <v>0</v>
      </c>
      <c r="AA5" s="35">
        <v>1</v>
      </c>
      <c r="AB5" s="36"/>
      <c r="AC5" s="36">
        <f t="shared" ref="AC5:AC10" si="4">MIN(SUM(AD5:AI5),$AC$3)</f>
        <v>3</v>
      </c>
      <c r="AD5" s="35">
        <v>3</v>
      </c>
      <c r="AE5" s="35">
        <v>0</v>
      </c>
      <c r="AF5" s="35">
        <v>0</v>
      </c>
      <c r="AG5" s="35">
        <v>0</v>
      </c>
      <c r="AH5" s="35">
        <v>0</v>
      </c>
      <c r="AI5" s="36">
        <v>0</v>
      </c>
      <c r="AJ5" s="34">
        <f t="shared" ref="AJ5:AJ10" si="5">MIN(AK5+AV5,$AJ$3)</f>
        <v>0</v>
      </c>
      <c r="AK5" s="34">
        <f>MIN(SUM(AL5:AU5),$AK$3)</f>
        <v>0</v>
      </c>
      <c r="AL5" s="35">
        <v>0</v>
      </c>
      <c r="AM5" s="36"/>
      <c r="AN5" s="37">
        <v>0</v>
      </c>
      <c r="AO5" s="34">
        <v>0</v>
      </c>
      <c r="AP5" s="37"/>
      <c r="AQ5" s="34">
        <v>0</v>
      </c>
      <c r="AR5" s="37">
        <v>0</v>
      </c>
      <c r="AS5" s="35">
        <v>0</v>
      </c>
      <c r="AT5" s="34">
        <v>0</v>
      </c>
      <c r="AU5" s="37">
        <v>0</v>
      </c>
      <c r="AV5" s="37">
        <f t="shared" ref="AV5:AV10" si="6">MIN(SUM(AW5:AX5),$AV$3)</f>
        <v>0</v>
      </c>
      <c r="AW5" s="36"/>
      <c r="AX5" s="37">
        <v>0</v>
      </c>
      <c r="AY5" s="36">
        <v>2</v>
      </c>
      <c r="AZ5" s="33">
        <f t="shared" ref="AZ5:AZ10" si="7">MIN(BA5+BI5+BJ5,$AZ$3)</f>
        <v>9</v>
      </c>
      <c r="BA5" s="34">
        <f t="shared" ref="BA5:BA10" si="8">MIN(BB5+BE5+BF5,$BA$3)</f>
        <v>9</v>
      </c>
      <c r="BB5" s="34">
        <f t="shared" ref="BB5:BB10" si="9">MIN(SUM(BC5:BD5),$BB$3)</f>
        <v>9</v>
      </c>
      <c r="BC5" s="37">
        <v>9</v>
      </c>
      <c r="BD5" s="34">
        <v>0</v>
      </c>
      <c r="BE5" s="36">
        <v>0</v>
      </c>
      <c r="BF5" s="35">
        <f t="shared" ref="BF5:BF10" si="10">MIN(SUM(BG5:BH5),$BF$3)</f>
        <v>0</v>
      </c>
      <c r="BG5" s="35"/>
      <c r="BH5" s="35">
        <v>0</v>
      </c>
      <c r="BI5" s="36">
        <v>0</v>
      </c>
      <c r="BJ5" s="33">
        <f>SUM(BK5:BP5)</f>
        <v>0</v>
      </c>
      <c r="BK5" s="36">
        <v>0</v>
      </c>
      <c r="BL5" s="33">
        <v>0</v>
      </c>
      <c r="BM5" s="34"/>
      <c r="BN5" s="34"/>
      <c r="BO5" s="34"/>
      <c r="BP5" s="33">
        <v>0</v>
      </c>
    </row>
    <row r="6" spans="1:68">
      <c r="A6" s="7">
        <v>2</v>
      </c>
      <c r="B6" s="38">
        <v>7612</v>
      </c>
      <c r="C6" s="38">
        <v>601312</v>
      </c>
      <c r="D6" s="31" t="s">
        <v>138</v>
      </c>
      <c r="E6" s="32" t="s">
        <v>131</v>
      </c>
      <c r="F6" s="32" t="s">
        <v>132</v>
      </c>
      <c r="G6" s="32" t="s">
        <v>133</v>
      </c>
      <c r="H6" s="33">
        <f t="shared" si="0"/>
        <v>15.275</v>
      </c>
      <c r="I6" s="34">
        <f t="shared" si="1"/>
        <v>3.9</v>
      </c>
      <c r="J6" s="35">
        <f t="shared" si="2"/>
        <v>0</v>
      </c>
      <c r="K6" s="35"/>
      <c r="L6" s="35"/>
      <c r="M6" s="35"/>
      <c r="N6" s="35"/>
      <c r="O6" s="35"/>
      <c r="P6" s="35"/>
      <c r="Q6" s="35"/>
      <c r="R6" s="35"/>
      <c r="S6" s="35"/>
      <c r="T6" s="36">
        <f t="shared" si="3"/>
        <v>0.9</v>
      </c>
      <c r="U6" s="35"/>
      <c r="V6" s="35"/>
      <c r="W6" s="36">
        <v>0.9</v>
      </c>
      <c r="X6" s="36"/>
      <c r="Y6" s="35"/>
      <c r="Z6" s="36"/>
      <c r="AA6" s="35"/>
      <c r="AB6" s="36"/>
      <c r="AC6" s="36">
        <f t="shared" si="4"/>
        <v>3</v>
      </c>
      <c r="AD6" s="35">
        <v>3</v>
      </c>
      <c r="AE6" s="35"/>
      <c r="AF6" s="35"/>
      <c r="AG6" s="35"/>
      <c r="AH6" s="35"/>
      <c r="AI6" s="36"/>
      <c r="AJ6" s="34">
        <f t="shared" si="5"/>
        <v>0</v>
      </c>
      <c r="AK6" s="34">
        <f>MIN(SUM(AL6:AU6),$AK$3)</f>
        <v>0</v>
      </c>
      <c r="AL6" s="35"/>
      <c r="AM6" s="36"/>
      <c r="AN6" s="37"/>
      <c r="AO6" s="34"/>
      <c r="AP6" s="37"/>
      <c r="AQ6" s="34"/>
      <c r="AR6" s="37"/>
      <c r="AS6" s="35"/>
      <c r="AT6" s="34"/>
      <c r="AU6" s="37"/>
      <c r="AV6" s="37">
        <f t="shared" si="6"/>
        <v>0</v>
      </c>
      <c r="AW6" s="36"/>
      <c r="AX6" s="37"/>
      <c r="AY6" s="36"/>
      <c r="AZ6" s="33">
        <f t="shared" si="7"/>
        <v>11.375</v>
      </c>
      <c r="BA6" s="34">
        <f t="shared" si="8"/>
        <v>11</v>
      </c>
      <c r="BB6" s="34">
        <f t="shared" si="9"/>
        <v>9</v>
      </c>
      <c r="BC6" s="37">
        <v>9</v>
      </c>
      <c r="BD6" s="34"/>
      <c r="BE6" s="36">
        <v>0</v>
      </c>
      <c r="BF6" s="35">
        <f t="shared" si="10"/>
        <v>2</v>
      </c>
      <c r="BG6" s="35"/>
      <c r="BH6" s="35">
        <v>2</v>
      </c>
      <c r="BI6" s="36"/>
      <c r="BJ6" s="33">
        <f>SUM(BK6:BP6)</f>
        <v>0.375</v>
      </c>
      <c r="BK6" s="36"/>
      <c r="BL6" s="33"/>
      <c r="BM6" s="34"/>
      <c r="BN6" s="34">
        <v>0.375</v>
      </c>
      <c r="BO6" s="34"/>
      <c r="BP6" s="33"/>
    </row>
    <row r="7" spans="1:68">
      <c r="A7" s="7">
        <v>3</v>
      </c>
      <c r="B7" s="38">
        <v>7623</v>
      </c>
      <c r="C7" s="38">
        <v>585088</v>
      </c>
      <c r="D7" s="31" t="s">
        <v>139</v>
      </c>
      <c r="E7" s="32" t="s">
        <v>131</v>
      </c>
      <c r="F7" s="32" t="s">
        <v>132</v>
      </c>
      <c r="G7" s="32" t="s">
        <v>133</v>
      </c>
      <c r="H7" s="33">
        <f t="shared" si="0"/>
        <v>45.774999999999999</v>
      </c>
      <c r="I7" s="34">
        <f t="shared" si="1"/>
        <v>23.375</v>
      </c>
      <c r="J7" s="35">
        <f t="shared" si="2"/>
        <v>13</v>
      </c>
      <c r="K7" s="35">
        <v>6</v>
      </c>
      <c r="L7" s="35"/>
      <c r="M7" s="35">
        <v>4</v>
      </c>
      <c r="N7" s="35">
        <v>3</v>
      </c>
      <c r="O7" s="35"/>
      <c r="P7" s="35"/>
      <c r="Q7" s="35"/>
      <c r="R7" s="35"/>
      <c r="S7" s="35"/>
      <c r="T7" s="36">
        <f t="shared" si="3"/>
        <v>4</v>
      </c>
      <c r="U7" s="35"/>
      <c r="V7" s="35">
        <v>2</v>
      </c>
      <c r="W7" s="36">
        <v>1</v>
      </c>
      <c r="X7" s="36">
        <v>1</v>
      </c>
      <c r="Y7" s="35"/>
      <c r="Z7" s="36"/>
      <c r="AA7" s="35">
        <v>1</v>
      </c>
      <c r="AB7" s="36"/>
      <c r="AC7" s="36">
        <f t="shared" si="4"/>
        <v>3</v>
      </c>
      <c r="AD7" s="35">
        <v>3</v>
      </c>
      <c r="AE7" s="35"/>
      <c r="AF7" s="35"/>
      <c r="AG7" s="35"/>
      <c r="AH7" s="35"/>
      <c r="AI7" s="36"/>
      <c r="AJ7" s="34">
        <f t="shared" si="5"/>
        <v>3.375</v>
      </c>
      <c r="AK7" s="34">
        <f>MIN(SUM(AL7:AU7),$AK$3)</f>
        <v>1.375</v>
      </c>
      <c r="AL7" s="35"/>
      <c r="AM7" s="36"/>
      <c r="AN7" s="37"/>
      <c r="AO7" s="34"/>
      <c r="AP7" s="37">
        <v>0.5</v>
      </c>
      <c r="AQ7" s="34">
        <v>0.875</v>
      </c>
      <c r="AR7" s="37"/>
      <c r="AS7" s="35"/>
      <c r="AT7" s="34"/>
      <c r="AU7" s="37"/>
      <c r="AV7" s="37">
        <f t="shared" si="6"/>
        <v>2</v>
      </c>
      <c r="AW7" s="36">
        <v>3</v>
      </c>
      <c r="AX7" s="37">
        <v>1</v>
      </c>
      <c r="AY7" s="36"/>
      <c r="AZ7" s="33">
        <f t="shared" si="7"/>
        <v>22.4</v>
      </c>
      <c r="BA7" s="34">
        <f t="shared" si="8"/>
        <v>12.4</v>
      </c>
      <c r="BB7" s="34">
        <f t="shared" si="9"/>
        <v>9</v>
      </c>
      <c r="BC7" s="37">
        <v>9</v>
      </c>
      <c r="BD7" s="34"/>
      <c r="BE7" s="36">
        <v>3.4</v>
      </c>
      <c r="BF7" s="35">
        <f t="shared" si="10"/>
        <v>0</v>
      </c>
      <c r="BG7" s="35"/>
      <c r="BH7" s="35"/>
      <c r="BI7" s="36">
        <v>1.125</v>
      </c>
      <c r="BJ7" s="33">
        <f>SUM(BK7:BP7)</f>
        <v>8.875</v>
      </c>
      <c r="BK7" s="36"/>
      <c r="BL7" s="33"/>
      <c r="BM7" s="34">
        <v>6</v>
      </c>
      <c r="BN7" s="34">
        <v>1.875</v>
      </c>
      <c r="BO7" s="34">
        <v>1</v>
      </c>
      <c r="BP7" s="33"/>
    </row>
    <row r="8" spans="1:68">
      <c r="A8" s="7">
        <v>4</v>
      </c>
      <c r="B8" s="38">
        <v>7555</v>
      </c>
      <c r="C8" s="38">
        <v>190954</v>
      </c>
      <c r="D8" s="31" t="s">
        <v>140</v>
      </c>
      <c r="E8" s="31" t="s">
        <v>135</v>
      </c>
      <c r="F8" s="32" t="s">
        <v>132</v>
      </c>
      <c r="G8" s="32" t="s">
        <v>133</v>
      </c>
      <c r="H8" s="33">
        <f t="shared" si="0"/>
        <v>28</v>
      </c>
      <c r="I8" s="34">
        <f t="shared" si="1"/>
        <v>19</v>
      </c>
      <c r="J8" s="35">
        <f t="shared" si="2"/>
        <v>13</v>
      </c>
      <c r="K8" s="35">
        <v>6</v>
      </c>
      <c r="L8" s="35"/>
      <c r="M8" s="35">
        <v>4</v>
      </c>
      <c r="N8" s="35">
        <v>3</v>
      </c>
      <c r="O8" s="35"/>
      <c r="P8" s="35"/>
      <c r="Q8" s="35"/>
      <c r="R8" s="35"/>
      <c r="S8" s="35"/>
      <c r="T8" s="36">
        <f t="shared" si="3"/>
        <v>1</v>
      </c>
      <c r="U8" s="35"/>
      <c r="V8" s="35"/>
      <c r="W8" s="36">
        <v>1</v>
      </c>
      <c r="X8" s="36"/>
      <c r="Y8" s="35"/>
      <c r="Z8" s="36"/>
      <c r="AA8" s="35"/>
      <c r="AB8" s="36"/>
      <c r="AC8" s="36">
        <f t="shared" si="4"/>
        <v>3.5</v>
      </c>
      <c r="AD8" s="35">
        <v>3</v>
      </c>
      <c r="AE8" s="35"/>
      <c r="AF8" s="35"/>
      <c r="AG8" s="35"/>
      <c r="AH8" s="35"/>
      <c r="AI8" s="36">
        <v>0.5</v>
      </c>
      <c r="AJ8" s="34">
        <f t="shared" si="5"/>
        <v>1.5</v>
      </c>
      <c r="AK8" s="34">
        <f>MIN(SUM(AL8:AU8),$AK$3)</f>
        <v>0</v>
      </c>
      <c r="AL8" s="35"/>
      <c r="AM8" s="36"/>
      <c r="AN8" s="37"/>
      <c r="AO8" s="34"/>
      <c r="AP8" s="37"/>
      <c r="AQ8" s="34"/>
      <c r="AR8" s="37"/>
      <c r="AS8" s="35"/>
      <c r="AT8" s="34"/>
      <c r="AU8" s="37"/>
      <c r="AV8" s="37">
        <f t="shared" si="6"/>
        <v>1.5</v>
      </c>
      <c r="AW8" s="36">
        <v>1.5</v>
      </c>
      <c r="AX8" s="37"/>
      <c r="AY8" s="36"/>
      <c r="AZ8" s="33">
        <f t="shared" si="7"/>
        <v>9</v>
      </c>
      <c r="BA8" s="34">
        <f t="shared" si="8"/>
        <v>9</v>
      </c>
      <c r="BB8" s="34">
        <f t="shared" si="9"/>
        <v>9</v>
      </c>
      <c r="BC8" s="37">
        <v>9</v>
      </c>
      <c r="BD8" s="34"/>
      <c r="BE8" s="36">
        <v>0</v>
      </c>
      <c r="BF8" s="35">
        <f t="shared" si="10"/>
        <v>0</v>
      </c>
      <c r="BG8" s="35"/>
      <c r="BH8" s="35"/>
      <c r="BI8" s="36"/>
      <c r="BJ8" s="33">
        <f>SUM(BK8:BP8)</f>
        <v>0</v>
      </c>
      <c r="BK8" s="36"/>
      <c r="BL8" s="33"/>
      <c r="BM8" s="34"/>
      <c r="BN8" s="34"/>
      <c r="BO8" s="34"/>
      <c r="BP8" s="33"/>
    </row>
    <row r="9" spans="1:68">
      <c r="A9" s="7">
        <v>5</v>
      </c>
      <c r="B9" s="30">
        <v>7501</v>
      </c>
      <c r="C9" s="30">
        <v>717176</v>
      </c>
      <c r="D9" s="32" t="s">
        <v>136</v>
      </c>
      <c r="E9" s="32" t="s">
        <v>131</v>
      </c>
      <c r="F9" s="32" t="s">
        <v>132</v>
      </c>
      <c r="G9" s="32" t="s">
        <v>133</v>
      </c>
      <c r="H9" s="33">
        <f t="shared" ref="H9" si="11">I9+AZ9</f>
        <v>14.75</v>
      </c>
      <c r="I9" s="34">
        <f t="shared" ref="I9" si="12">MIN(J9+T9+AC9+AJ9+AY9,$I$3)</f>
        <v>9.75</v>
      </c>
      <c r="J9" s="35">
        <f t="shared" ref="J9" si="13">MIN(SUM(K9:S9),$J$3)</f>
        <v>4</v>
      </c>
      <c r="K9" s="35">
        <v>0</v>
      </c>
      <c r="L9" s="35">
        <v>0</v>
      </c>
      <c r="M9" s="35">
        <v>4</v>
      </c>
      <c r="N9" s="35"/>
      <c r="O9" s="35">
        <v>0</v>
      </c>
      <c r="P9" s="35"/>
      <c r="Q9" s="35">
        <v>0</v>
      </c>
      <c r="R9" s="35">
        <v>0</v>
      </c>
      <c r="S9" s="35">
        <v>0</v>
      </c>
      <c r="T9" s="36">
        <f t="shared" ref="T9" si="14">MIN(SUM(U9:AB9),$T$3)</f>
        <v>2</v>
      </c>
      <c r="U9" s="35"/>
      <c r="V9" s="35">
        <v>1</v>
      </c>
      <c r="W9" s="36">
        <v>1</v>
      </c>
      <c r="X9" s="36"/>
      <c r="Y9" s="35">
        <v>0</v>
      </c>
      <c r="Z9" s="36">
        <v>0</v>
      </c>
      <c r="AA9" s="35"/>
      <c r="AB9" s="36"/>
      <c r="AC9" s="36">
        <f t="shared" ref="AC9" si="15">MIN(SUM(AD9:AI9),$AC$3)</f>
        <v>3</v>
      </c>
      <c r="AD9" s="35">
        <v>3</v>
      </c>
      <c r="AE9" s="35"/>
      <c r="AF9" s="35">
        <v>0</v>
      </c>
      <c r="AG9" s="35">
        <v>0</v>
      </c>
      <c r="AH9" s="35">
        <v>0</v>
      </c>
      <c r="AI9" s="36">
        <v>0</v>
      </c>
      <c r="AJ9" s="34">
        <f t="shared" ref="AJ9" si="16">MIN(AK9+AV9,$AJ$3)</f>
        <v>0.75</v>
      </c>
      <c r="AK9" s="34">
        <f>MIN(SUM(AL9:AU9),$AK$3)</f>
        <v>0.25</v>
      </c>
      <c r="AL9" s="35">
        <v>0</v>
      </c>
      <c r="AM9" s="36"/>
      <c r="AN9" s="37">
        <v>0</v>
      </c>
      <c r="AO9" s="34">
        <v>0</v>
      </c>
      <c r="AP9" s="37">
        <v>0.25</v>
      </c>
      <c r="AQ9" s="34">
        <v>0</v>
      </c>
      <c r="AR9" s="37">
        <v>0</v>
      </c>
      <c r="AS9" s="35">
        <v>0</v>
      </c>
      <c r="AT9" s="34">
        <v>0</v>
      </c>
      <c r="AU9" s="37">
        <v>0</v>
      </c>
      <c r="AV9" s="37">
        <f t="shared" ref="AV9" si="17">MIN(SUM(AW9:AX9),$AV$3)</f>
        <v>0.5</v>
      </c>
      <c r="AW9" s="36">
        <v>0.5</v>
      </c>
      <c r="AX9" s="37">
        <v>0</v>
      </c>
      <c r="AY9" s="36">
        <v>0</v>
      </c>
      <c r="AZ9" s="33">
        <f t="shared" ref="AZ9" si="18">MIN(BA9+BI9+BJ9,$AZ$3)</f>
        <v>5</v>
      </c>
      <c r="BA9" s="34">
        <f t="shared" ref="BA9" si="19">MIN(BB9+BE9+BF9,$BA$3)</f>
        <v>4.25</v>
      </c>
      <c r="BB9" s="34">
        <f t="shared" ref="BB9" si="20">MIN(SUM(BC9:BD9),$BB$3)</f>
        <v>3.25</v>
      </c>
      <c r="BC9" s="37">
        <v>3.25</v>
      </c>
      <c r="BD9" s="34">
        <v>0</v>
      </c>
      <c r="BE9" s="36">
        <v>0</v>
      </c>
      <c r="BF9" s="35">
        <f t="shared" si="10"/>
        <v>1</v>
      </c>
      <c r="BG9" s="35"/>
      <c r="BH9" s="35">
        <v>1</v>
      </c>
      <c r="BI9" s="36">
        <v>0</v>
      </c>
      <c r="BJ9" s="33">
        <f>SUM(BK9:BP9)</f>
        <v>0.75</v>
      </c>
      <c r="BK9" s="36">
        <v>0</v>
      </c>
      <c r="BL9" s="33">
        <v>0</v>
      </c>
      <c r="BM9" s="34"/>
      <c r="BN9" s="34">
        <v>0.25</v>
      </c>
      <c r="BO9" s="34">
        <v>0.5</v>
      </c>
      <c r="BP9" s="33">
        <v>0</v>
      </c>
    </row>
    <row r="10" spans="1:68">
      <c r="A10" s="27">
        <v>6</v>
      </c>
      <c r="B10" s="38">
        <v>7616</v>
      </c>
      <c r="C10" s="38">
        <v>581538</v>
      </c>
      <c r="D10" s="31" t="s">
        <v>141</v>
      </c>
      <c r="E10" s="32" t="s">
        <v>131</v>
      </c>
      <c r="F10" s="32" t="s">
        <v>132</v>
      </c>
      <c r="G10" s="32" t="s">
        <v>133</v>
      </c>
      <c r="H10" s="33">
        <f t="shared" si="0"/>
        <v>20.25</v>
      </c>
      <c r="I10" s="34">
        <f t="shared" si="1"/>
        <v>1</v>
      </c>
      <c r="J10" s="35">
        <f t="shared" si="2"/>
        <v>0</v>
      </c>
      <c r="K10" s="32"/>
      <c r="L10" s="32"/>
      <c r="M10" s="32"/>
      <c r="N10" s="32"/>
      <c r="O10" s="32"/>
      <c r="P10" s="32"/>
      <c r="Q10" s="32"/>
      <c r="R10" s="32"/>
      <c r="S10" s="32"/>
      <c r="T10" s="36">
        <f t="shared" si="3"/>
        <v>1</v>
      </c>
      <c r="U10" s="32"/>
      <c r="V10" s="32"/>
      <c r="W10" s="36">
        <v>1</v>
      </c>
      <c r="X10" s="32"/>
      <c r="Y10" s="32"/>
      <c r="Z10" s="32"/>
      <c r="AA10" s="32"/>
      <c r="AB10" s="32"/>
      <c r="AC10" s="36">
        <f t="shared" si="4"/>
        <v>0</v>
      </c>
      <c r="AD10" s="32"/>
      <c r="AE10" s="32"/>
      <c r="AF10" s="32"/>
      <c r="AG10" s="32"/>
      <c r="AH10" s="32"/>
      <c r="AI10" s="32"/>
      <c r="AJ10" s="34">
        <f t="shared" si="5"/>
        <v>0</v>
      </c>
      <c r="AK10" s="34">
        <f>MIN(SUM(AL10:AU10),$AK$3)</f>
        <v>0</v>
      </c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7">
        <f t="shared" si="6"/>
        <v>0</v>
      </c>
      <c r="AW10" s="32"/>
      <c r="AX10" s="32"/>
      <c r="AY10" s="32"/>
      <c r="AZ10" s="33">
        <f t="shared" si="7"/>
        <v>19.25</v>
      </c>
      <c r="BA10" s="34">
        <f t="shared" si="8"/>
        <v>9</v>
      </c>
      <c r="BB10" s="34">
        <f t="shared" si="9"/>
        <v>9</v>
      </c>
      <c r="BC10" s="37">
        <v>9</v>
      </c>
      <c r="BD10" s="32"/>
      <c r="BE10" s="36">
        <v>0</v>
      </c>
      <c r="BF10" s="35">
        <f t="shared" si="10"/>
        <v>0</v>
      </c>
      <c r="BG10" s="32"/>
      <c r="BH10" s="32"/>
      <c r="BI10" s="32"/>
      <c r="BJ10" s="33">
        <f>SUM(BK10:BP10)</f>
        <v>10.25</v>
      </c>
      <c r="BK10" s="32"/>
      <c r="BL10" s="32"/>
      <c r="BM10" s="34">
        <v>4.5</v>
      </c>
      <c r="BN10" s="34">
        <v>2.75</v>
      </c>
      <c r="BO10" s="34">
        <v>2.25</v>
      </c>
      <c r="BP10" s="34">
        <v>0.75</v>
      </c>
    </row>
    <row r="23" spans="8:8">
      <c r="H23" t="s">
        <v>137</v>
      </c>
    </row>
  </sheetData>
  <sortState ref="A8:A36">
    <sortCondition ref="A5:A36"/>
  </sortState>
  <mergeCells count="67"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ΑΡΤΑΣ_Μοριοδότησ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PYSPE</dc:creator>
  <cp:lastModifiedBy>PYSPE</cp:lastModifiedBy>
  <dcterms:created xsi:type="dcterms:W3CDTF">2023-02-17T09:16:58Z</dcterms:created>
  <dcterms:modified xsi:type="dcterms:W3CDTF">2025-10-15T07:34:42Z</dcterms:modified>
</cp:coreProperties>
</file>